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5\"/>
    </mc:Choice>
  </mc:AlternateContent>
  <xr:revisionPtr revIDLastSave="0" documentId="13_ncr:1_{15D10775-9FCD-4CF3-B1AB-DB41EDD20939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43" i="1" l="1"/>
  <c r="I40" i="1"/>
  <c r="I39" i="1"/>
  <c r="I38" i="1"/>
  <c r="I37" i="1"/>
  <c r="I36" i="1"/>
  <c r="C30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4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29" i="2" l="1"/>
  <c r="H38" i="2"/>
  <c r="H32" i="2"/>
  <c r="C32" i="1"/>
  <c r="C34" i="1" s="1"/>
  <c r="C39" i="1"/>
  <c r="H35" i="2"/>
  <c r="H23" i="2"/>
  <c r="H41" i="2"/>
  <c r="C31" i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l="1"/>
  <c r="C42" i="1" s="1"/>
  <c r="C41" i="1" l="1"/>
  <c r="C44" i="1"/>
  <c r="C46" i="1" s="1"/>
</calcChain>
</file>

<file path=xl/sharedStrings.xml><?xml version="1.0" encoding="utf-8"?>
<sst xmlns="http://schemas.openxmlformats.org/spreadsheetml/2006/main" count="290" uniqueCount="136">
  <si>
    <t>СВОДКА ЗАТРАТ</t>
  </si>
  <si>
    <t>P_0845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</si>
  <si>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</si>
  <si>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</si>
  <si>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</si>
  <si>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</si>
  <si>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</si>
  <si>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</si>
  <si>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</si>
  <si>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</si>
  <si>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</si>
  <si>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</si>
  <si>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</si>
  <si>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</si>
  <si>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</si>
  <si>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</si>
  <si>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</si>
  <si>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</si>
  <si>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</si>
  <si>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</si>
  <si>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</si>
  <si>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</si>
  <si>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</si>
  <si>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</si>
  <si>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</si>
  <si>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</si>
  <si>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</si>
  <si>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</si>
  <si>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</si>
  <si>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</si>
  <si>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</si>
  <si>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</si>
  <si>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</si>
  <si>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</si>
  <si>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</si>
  <si>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</si>
  <si>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</si>
  <si>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</si>
  <si>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</si>
  <si>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</si>
  <si>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</si>
  <si>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</si>
  <si>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</si>
  <si>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</si>
  <si>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</si>
  <si>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</si>
  <si>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</si>
  <si>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</si>
  <si>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</si>
  <si>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</si>
  <si>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</si>
  <si>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</si>
  <si>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</si>
  <si>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</si>
  <si>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</si>
  <si>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</si>
  <si>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</si>
  <si>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</si>
  <si>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</si>
  <si>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</si>
  <si>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</si>
  <si>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</si>
  <si>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</si>
  <si>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</si>
  <si>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</si>
  <si>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</si>
  <si>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</si>
  <si>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</si>
  <si>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</si>
  <si>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</si>
  <si>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</si>
  <si>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</si>
  <si>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</si>
  <si>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</si>
  <si>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</si>
  <si>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</si>
  <si>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</si>
  <si>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</si>
  <si>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</si>
  <si>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</si>
  <si>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</si>
  <si>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</si>
  <si>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</si>
  <si>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</si>
  <si>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</si>
  <si>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</si>
  <si>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</si>
  <si>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</si>
  <si>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</si>
  <si>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</si>
  <si>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</si>
  <si>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</si>
  <si>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</si>
  <si>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</si>
  <si>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</si>
  <si>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</si>
  <si>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</si>
  <si>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</si>
  <si>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</si>
  <si>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</si>
  <si>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</si>
  <si>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</si>
  <si>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</si>
  <si>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</si>
  <si>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</si>
  <si>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</si>
  <si>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</si>
  <si>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</si>
  <si>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</si>
  <si>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</si>
  <si>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</si>
  <si>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</si>
  <si>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</si>
  <si>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</si>
  <si>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</si>
  <si>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</si>
  <si>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</si>
  <si>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</si>
  <si>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</si>
  <si>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</si>
  <si>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</si>
  <si>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</si>
  <si>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</si>
  <si>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</si>
  <si>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</si>
  <si>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</si>
  <si>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</si>
  <si>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</si>
  <si>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</si>
  <si>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</si>
  <si>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</si>
  <si>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</si>
  <si>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</si>
  <si>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</si>
  <si>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</si>
  <si>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ВЛ-0,4 кВ от КТП КЛВ 414 10/0,4/250 кВА (протяженностью 2,61 км), установка приборов учета (101 т.у.).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</si>
</sst>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9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4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8.6640625" bestFit="1" customWidth="1"/>
    <col min="9" max="9" width="16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134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C30*I38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0.69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0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120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28100.522415822415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(ССР!G66)*1.2</f>
        <v>4239.0129863224365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32339.535402144851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5389.9225621448495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C40*I39</f>
        <v>39172.050570816566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0.69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27028.714893863427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132</v>
      </c>
      <c r="C46" s="103">
        <f>C34+C44</f>
        <v>27028.714893863427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133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20762.710458141999</v>
      </c>
      <c r="E25" s="20">
        <v>853.63986975187004</v>
      </c>
      <c r="F25" s="20">
        <v>0</v>
      </c>
      <c r="G25" s="20">
        <v>0</v>
      </c>
      <c r="H25" s="20">
        <v>21616.350327894001</v>
      </c>
    </row>
    <row r="26" spans="1:8" ht="16.95" customHeight="1" x14ac:dyDescent="0.3">
      <c r="A26" s="6"/>
      <c r="B26" s="9"/>
      <c r="C26" s="9" t="s">
        <v>26</v>
      </c>
      <c r="D26" s="20">
        <v>20762.710458141999</v>
      </c>
      <c r="E26" s="20">
        <v>853.63986975187004</v>
      </c>
      <c r="F26" s="20">
        <v>0</v>
      </c>
      <c r="G26" s="20">
        <v>0</v>
      </c>
      <c r="H26" s="20">
        <v>21616.350327894001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20762.710458141999</v>
      </c>
      <c r="E42" s="20">
        <v>853.63986975187004</v>
      </c>
      <c r="F42" s="20">
        <v>0</v>
      </c>
      <c r="G42" s="20">
        <v>0</v>
      </c>
      <c r="H42" s="20">
        <v>21616.350327894001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519.06776145356002</v>
      </c>
      <c r="E44" s="20">
        <v>21.340996743797</v>
      </c>
      <c r="F44" s="20">
        <v>0</v>
      </c>
      <c r="G44" s="20">
        <v>0</v>
      </c>
      <c r="H44" s="20">
        <v>540.40875819735004</v>
      </c>
    </row>
    <row r="45" spans="1:8" ht="16.95" customHeight="1" x14ac:dyDescent="0.3">
      <c r="A45" s="6"/>
      <c r="B45" s="9"/>
      <c r="C45" s="9" t="s">
        <v>41</v>
      </c>
      <c r="D45" s="20">
        <v>519.06776145356002</v>
      </c>
      <c r="E45" s="20">
        <v>21.340996743797</v>
      </c>
      <c r="F45" s="20">
        <v>0</v>
      </c>
      <c r="G45" s="20">
        <v>0</v>
      </c>
      <c r="H45" s="20">
        <v>540.40875819735004</v>
      </c>
    </row>
    <row r="46" spans="1:8" ht="16.95" customHeight="1" x14ac:dyDescent="0.3">
      <c r="A46" s="6"/>
      <c r="B46" s="9"/>
      <c r="C46" s="9" t="s">
        <v>42</v>
      </c>
      <c r="D46" s="20">
        <v>21281.778219595999</v>
      </c>
      <c r="E46" s="20">
        <v>874.98086649566005</v>
      </c>
      <c r="F46" s="20">
        <v>0</v>
      </c>
      <c r="G46" s="20">
        <v>0</v>
      </c>
      <c r="H46" s="20">
        <v>22156.759086091999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159.73111083199001</v>
      </c>
      <c r="H48" s="20">
        <v>159.73111083199001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555.45441153144998</v>
      </c>
      <c r="E49" s="20">
        <v>22.837000615537001</v>
      </c>
      <c r="F49" s="20">
        <v>0</v>
      </c>
      <c r="G49" s="20">
        <v>0</v>
      </c>
      <c r="H49" s="20">
        <v>578.29141214698996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525.97969608768994</v>
      </c>
      <c r="H50" s="20">
        <v>525.97969608768994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104.78501757997</v>
      </c>
      <c r="H51" s="20">
        <v>104.78501757997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157.14817482441001</v>
      </c>
      <c r="H52" s="20">
        <v>157.14817482441001</v>
      </c>
    </row>
    <row r="53" spans="1:8" ht="16.95" customHeight="1" x14ac:dyDescent="0.3">
      <c r="A53" s="6"/>
      <c r="B53" s="9"/>
      <c r="C53" s="9" t="s">
        <v>65</v>
      </c>
      <c r="D53" s="20">
        <v>555.45441153144998</v>
      </c>
      <c r="E53" s="20">
        <v>22.837000615537001</v>
      </c>
      <c r="F53" s="20">
        <v>0</v>
      </c>
      <c r="G53" s="20">
        <v>947.64399932407002</v>
      </c>
      <c r="H53" s="20">
        <v>1525.9354114711</v>
      </c>
    </row>
    <row r="54" spans="1:8" ht="16.95" customHeight="1" x14ac:dyDescent="0.3">
      <c r="A54" s="6"/>
      <c r="B54" s="9"/>
      <c r="C54" s="9" t="s">
        <v>64</v>
      </c>
      <c r="D54" s="20">
        <v>21837.232631127001</v>
      </c>
      <c r="E54" s="20">
        <v>897.81786711120003</v>
      </c>
      <c r="F54" s="20">
        <v>0</v>
      </c>
      <c r="G54" s="20">
        <v>947.64399932407002</v>
      </c>
      <c r="H54" s="20">
        <v>23682.694497562999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21837.232631127001</v>
      </c>
      <c r="E58" s="20">
        <v>897.81786711120003</v>
      </c>
      <c r="F58" s="20">
        <v>0</v>
      </c>
      <c r="G58" s="20">
        <v>947.64399932407002</v>
      </c>
      <c r="H58" s="20">
        <v>23682.694497562999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2481.9781578947</v>
      </c>
      <c r="H60" s="20">
        <v>2481.9781578947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2481.9781578947</v>
      </c>
      <c r="H61" s="20">
        <v>2481.9781578947</v>
      </c>
    </row>
    <row r="62" spans="1:8" ht="16.95" customHeight="1" x14ac:dyDescent="0.3">
      <c r="A62" s="6"/>
      <c r="B62" s="9"/>
      <c r="C62" s="9" t="s">
        <v>56</v>
      </c>
      <c r="D62" s="20">
        <v>21837.232631127001</v>
      </c>
      <c r="E62" s="20">
        <v>897.81786711120003</v>
      </c>
      <c r="F62" s="20">
        <v>0</v>
      </c>
      <c r="G62" s="20">
        <v>3429.6221572188001</v>
      </c>
      <c r="H62" s="20">
        <v>26164.672655457001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655.11697893380995</v>
      </c>
      <c r="E64" s="20">
        <f>E62 * 3%</f>
        <v>26.934536013336</v>
      </c>
      <c r="F64" s="20">
        <f>F62 * 3%</f>
        <v>0</v>
      </c>
      <c r="G64" s="20">
        <f>G62 * 3%</f>
        <v>102.88866471656399</v>
      </c>
      <c r="H64" s="20">
        <f>SUM(D64:G64)</f>
        <v>784.94017966370996</v>
      </c>
    </row>
    <row r="65" spans="1:8" ht="16.95" customHeight="1" x14ac:dyDescent="0.3">
      <c r="A65" s="6"/>
      <c r="B65" s="9"/>
      <c r="C65" s="9" t="s">
        <v>52</v>
      </c>
      <c r="D65" s="20">
        <f>D64</f>
        <v>655.11697893380995</v>
      </c>
      <c r="E65" s="20">
        <f>E64</f>
        <v>26.934536013336</v>
      </c>
      <c r="F65" s="20">
        <f>F64</f>
        <v>0</v>
      </c>
      <c r="G65" s="20">
        <f>G64</f>
        <v>102.88866471656399</v>
      </c>
      <c r="H65" s="20">
        <f>SUM(D65:G65)</f>
        <v>784.94017966370996</v>
      </c>
    </row>
    <row r="66" spans="1:8" ht="16.95" customHeight="1" x14ac:dyDescent="0.3">
      <c r="A66" s="6"/>
      <c r="B66" s="9"/>
      <c r="C66" s="9" t="s">
        <v>51</v>
      </c>
      <c r="D66" s="20">
        <f>D65 + D62</f>
        <v>22492.34961006081</v>
      </c>
      <c r="E66" s="20">
        <f>E65 + E62</f>
        <v>924.75240312453604</v>
      </c>
      <c r="F66" s="20">
        <f>F65 + F62</f>
        <v>0</v>
      </c>
      <c r="G66" s="20">
        <f>G65 + G62</f>
        <v>3532.5108219353642</v>
      </c>
      <c r="H66" s="20">
        <f>SUM(D66:G66)</f>
        <v>26949.612835120712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4498.469922012162</v>
      </c>
      <c r="E68" s="20">
        <f>E66 * 20%</f>
        <v>184.95048062490721</v>
      </c>
      <c r="F68" s="20">
        <f>F66 * 20%</f>
        <v>0</v>
      </c>
      <c r="G68" s="20">
        <f>G66 * 20%</f>
        <v>706.50216438707287</v>
      </c>
      <c r="H68" s="20">
        <f>SUM(D68:G68)</f>
        <v>5389.9225670241422</v>
      </c>
    </row>
    <row r="69" spans="1:8" ht="16.95" customHeight="1" x14ac:dyDescent="0.3">
      <c r="A69" s="6"/>
      <c r="B69" s="9"/>
      <c r="C69" s="9" t="s">
        <v>47</v>
      </c>
      <c r="D69" s="20">
        <f>D68</f>
        <v>4498.469922012162</v>
      </c>
      <c r="E69" s="20">
        <f>E68</f>
        <v>184.95048062490721</v>
      </c>
      <c r="F69" s="20">
        <f>F68</f>
        <v>0</v>
      </c>
      <c r="G69" s="20">
        <f>G68</f>
        <v>706.50216438707287</v>
      </c>
      <c r="H69" s="20">
        <f>SUM(D69:G69)</f>
        <v>5389.9225670241422</v>
      </c>
    </row>
    <row r="70" spans="1:8" ht="16.95" customHeight="1" x14ac:dyDescent="0.3">
      <c r="A70" s="6"/>
      <c r="B70" s="9"/>
      <c r="C70" s="9" t="s">
        <v>46</v>
      </c>
      <c r="D70" s="20">
        <f>D69 + D66</f>
        <v>26990.819532072972</v>
      </c>
      <c r="E70" s="20">
        <f>E69 + E66</f>
        <v>1109.7028837494433</v>
      </c>
      <c r="F70" s="20">
        <f>F69 + F66</f>
        <v>0</v>
      </c>
      <c r="G70" s="20">
        <f>G69 + G66</f>
        <v>4239.0129863224374</v>
      </c>
      <c r="H70" s="20">
        <f>SUM(D70:G70)</f>
        <v>32339.535402144851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13566.460458142001</v>
      </c>
      <c r="E13" s="19">
        <v>225.41986975187001</v>
      </c>
      <c r="F13" s="19">
        <v>0</v>
      </c>
      <c r="G13" s="19">
        <v>0</v>
      </c>
      <c r="H13" s="19">
        <v>13791.880327893999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13566.460458142001</v>
      </c>
      <c r="E14" s="19">
        <v>225.41986975187001</v>
      </c>
      <c r="F14" s="19">
        <v>0</v>
      </c>
      <c r="G14" s="19">
        <v>0</v>
      </c>
      <c r="H14" s="19">
        <v>13791.880327893999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159.73111083199001</v>
      </c>
      <c r="H13" s="19">
        <v>159.73111083199001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159.73111083199001</v>
      </c>
      <c r="H14" s="19">
        <v>159.73111083199001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1583.5831578947</v>
      </c>
      <c r="H13" s="19">
        <v>1583.5831578947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1583.5831578947</v>
      </c>
      <c r="H14" s="19">
        <v>1583.5831578947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7196.25</v>
      </c>
      <c r="E13" s="19">
        <v>628.22</v>
      </c>
      <c r="F13" s="19">
        <v>0</v>
      </c>
      <c r="G13" s="19">
        <v>0</v>
      </c>
      <c r="H13" s="19">
        <v>7824.47</v>
      </c>
      <c r="J13" s="5"/>
    </row>
    <row r="14" spans="1:14" ht="16.95" customHeight="1" x14ac:dyDescent="0.3">
      <c r="A14" s="6"/>
      <c r="B14" s="9"/>
      <c r="C14" s="9" t="s">
        <v>79</v>
      </c>
      <c r="D14" s="19">
        <v>7196.25</v>
      </c>
      <c r="E14" s="19">
        <v>628.22</v>
      </c>
      <c r="F14" s="19">
        <v>0</v>
      </c>
      <c r="G14" s="19">
        <v>0</v>
      </c>
      <c r="H14" s="19">
        <v>7824.47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898.39499999999998</v>
      </c>
      <c r="H13" s="19">
        <v>898.39499999999998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898.39499999999998</v>
      </c>
      <c r="H14" s="19">
        <v>898.39499999999998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10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13791.880327893999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13566.460458142001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225.41986975187001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78</v>
      </c>
      <c r="B8" s="98"/>
      <c r="C8" s="95" t="s">
        <v>98</v>
      </c>
      <c r="D8" s="44">
        <v>13791.880327893999</v>
      </c>
      <c r="E8" s="41">
        <v>2.61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13566.460458142001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94</v>
      </c>
      <c r="C10" s="95"/>
      <c r="D10" s="44">
        <v>225.41986975187001</v>
      </c>
      <c r="E10" s="41"/>
      <c r="F10" s="41"/>
      <c r="G10" s="41"/>
      <c r="H10" s="96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159.73111083199001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159.73111083199001</v>
      </c>
      <c r="E17" s="41"/>
      <c r="F17" s="41"/>
      <c r="G17" s="41"/>
      <c r="H17" s="47"/>
    </row>
    <row r="18" spans="1:8" x14ac:dyDescent="0.3">
      <c r="A18" s="97" t="s">
        <v>45</v>
      </c>
      <c r="B18" s="98"/>
      <c r="C18" s="95" t="s">
        <v>98</v>
      </c>
      <c r="D18" s="44">
        <v>159.73111083199001</v>
      </c>
      <c r="E18" s="41">
        <v>2.61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96</v>
      </c>
      <c r="C22" s="95"/>
      <c r="D22" s="44">
        <v>159.73111083199001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2481.9781578947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2481.9781578947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98</v>
      </c>
      <c r="D28" s="44">
        <v>1583.5831578947</v>
      </c>
      <c r="E28" s="41">
        <v>2.61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96</v>
      </c>
      <c r="C32" s="95"/>
      <c r="D32" s="44">
        <v>1583.5831578947</v>
      </c>
      <c r="E32" s="41"/>
      <c r="F32" s="41"/>
      <c r="G32" s="41"/>
      <c r="H32" s="96"/>
    </row>
    <row r="33" spans="1:8" x14ac:dyDescent="0.3">
      <c r="A33" s="97" t="s">
        <v>58</v>
      </c>
      <c r="B33" s="98"/>
      <c r="C33" s="95" t="s">
        <v>102</v>
      </c>
      <c r="D33" s="44">
        <v>898.39499999999998</v>
      </c>
      <c r="E33" s="41">
        <v>101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6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6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6"/>
    </row>
    <row r="37" spans="1:8" x14ac:dyDescent="0.3">
      <c r="A37" s="95"/>
      <c r="B37" s="42" t="s">
        <v>96</v>
      </c>
      <c r="C37" s="95"/>
      <c r="D37" s="44">
        <v>898.39499999999998</v>
      </c>
      <c r="E37" s="41"/>
      <c r="F37" s="41"/>
      <c r="G37" s="41"/>
      <c r="H37" s="96"/>
    </row>
    <row r="38" spans="1:8" ht="24.6" x14ac:dyDescent="0.3">
      <c r="A38" s="100"/>
      <c r="B38" s="94"/>
      <c r="C38" s="37"/>
      <c r="D38" s="43">
        <v>7824.47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7196.25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628.22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78</v>
      </c>
      <c r="B43" s="98"/>
      <c r="C43" s="95" t="s">
        <v>102</v>
      </c>
      <c r="D43" s="44">
        <v>7824.47</v>
      </c>
      <c r="E43" s="41">
        <v>101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7196.25</v>
      </c>
      <c r="E44" s="41"/>
      <c r="F44" s="41"/>
      <c r="G44" s="41"/>
      <c r="H44" s="96" t="s">
        <v>25</v>
      </c>
    </row>
    <row r="45" spans="1:8" x14ac:dyDescent="0.3">
      <c r="A45" s="95"/>
      <c r="B45" s="42" t="s">
        <v>94</v>
      </c>
      <c r="C45" s="95"/>
      <c r="D45" s="44">
        <v>628.22</v>
      </c>
      <c r="E45" s="41"/>
      <c r="F45" s="41"/>
      <c r="G45" s="41"/>
      <c r="H45" s="96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6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101" t="s">
        <v>103</v>
      </c>
      <c r="B50" s="101"/>
      <c r="C50" s="101"/>
      <c r="D50" s="101"/>
      <c r="E50" s="101"/>
      <c r="F50" s="101"/>
      <c r="G50" s="101"/>
      <c r="H50" s="101"/>
    </row>
    <row r="51" spans="1:8" x14ac:dyDescent="0.3">
      <c r="A51" s="101" t="s">
        <v>104</v>
      </c>
      <c r="B51" s="101"/>
      <c r="C51" s="101"/>
      <c r="D51" s="101"/>
      <c r="E51" s="101"/>
      <c r="F51" s="101"/>
      <c r="G51" s="101"/>
      <c r="H51" s="101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2.9286947368420999</v>
      </c>
      <c r="D4" s="27">
        <v>900.30388838926001</v>
      </c>
      <c r="E4" s="26">
        <v>0.4</v>
      </c>
      <c r="F4" s="26"/>
      <c r="G4" s="27">
        <v>2636.7152594841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65.936842105262997</v>
      </c>
      <c r="D5" s="27">
        <v>81.798315329532997</v>
      </c>
      <c r="E5" s="26">
        <v>0.4</v>
      </c>
      <c r="F5" s="26"/>
      <c r="G5" s="27">
        <v>5393.5226023598998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10.989473684210999</v>
      </c>
      <c r="D6" s="27">
        <v>19.871333705078001</v>
      </c>
      <c r="E6" s="26">
        <v>0.4</v>
      </c>
      <c r="F6" s="26"/>
      <c r="G6" s="27">
        <v>218.37549882211999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454.5</v>
      </c>
      <c r="D7" s="27">
        <v>4.8225376529421</v>
      </c>
      <c r="E7" s="26"/>
      <c r="F7" s="26"/>
      <c r="G7" s="27">
        <v>2191.8433632622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2025-11-18T12:51:29Z</dcterms:modified>
</cp:coreProperties>
</file>